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rtinez\OneDrive - Universidad Estatal a Distancia\Evaluación controles\"/>
    </mc:Choice>
  </mc:AlternateContent>
  <xr:revisionPtr revIDLastSave="21" documentId="14_{E7D37FDA-B889-4F52-BF16-1BDE31D90900}" xr6:coauthVersionLast="36" xr6:coauthVersionMax="36" xr10:uidLastSave="{71E8197B-98E5-4766-A07F-6E7B6D89D139}"/>
  <bookViews>
    <workbookView xWindow="-24150" yWindow="-120" windowWidth="24270" windowHeight="13155" tabRatio="625" xr2:uid="{00000000-000D-0000-FFFF-FFFF00000000}"/>
  </bookViews>
  <sheets>
    <sheet name="Eval_controles" sheetId="20" r:id="rId1"/>
    <sheet name="parametros" sheetId="21" state="hidden" r:id="rId2"/>
    <sheet name="Anexo" sheetId="22" state="hidden" r:id="rId3"/>
  </sheets>
  <externalReferences>
    <externalReference r:id="rId4"/>
  </externalReferences>
  <definedNames>
    <definedName name="_xlnm._FilterDatabase" localSheetId="0" hidden="1">Eval_controles!#REF!</definedName>
    <definedName name="_xlnm.Print_Area" localSheetId="0">Eval_controles!#REF!</definedName>
    <definedName name="PROCESO" localSheetId="1">parametros!$B$4:$B$23</definedName>
    <definedName name="_xlnm.Print_Titles" localSheetId="0">Eval_controles!$2:$5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0" l="1"/>
  <c r="Q17" i="20" s="1"/>
  <c r="M17" i="20"/>
  <c r="P17" i="20" l="1"/>
  <c r="M18" i="20"/>
  <c r="O18" i="20"/>
  <c r="P18" i="20" l="1"/>
  <c r="M16" i="20"/>
  <c r="M24" i="20"/>
  <c r="O24" i="20"/>
  <c r="M25" i="20"/>
  <c r="O25" i="20"/>
  <c r="M26" i="20"/>
  <c r="O26" i="20"/>
  <c r="M27" i="20"/>
  <c r="O27" i="20"/>
  <c r="M28" i="20"/>
  <c r="O28" i="20"/>
  <c r="M29" i="20"/>
  <c r="O29" i="20"/>
  <c r="M30" i="20"/>
  <c r="O30" i="20"/>
  <c r="M19" i="20"/>
  <c r="O19" i="20"/>
  <c r="P24" i="20" l="1"/>
  <c r="P28" i="20"/>
  <c r="P30" i="20"/>
  <c r="P29" i="20"/>
  <c r="P25" i="20"/>
  <c r="P26" i="20"/>
  <c r="P19" i="20"/>
  <c r="P27" i="20"/>
  <c r="M23" i="20" l="1"/>
  <c r="O23" i="20"/>
  <c r="M22" i="20"/>
  <c r="O22" i="20"/>
  <c r="O21" i="20"/>
  <c r="O20" i="20"/>
  <c r="O16" i="20"/>
  <c r="P23" i="20" l="1"/>
  <c r="P22" i="20"/>
  <c r="P16" i="20"/>
  <c r="M20" i="20"/>
  <c r="M21" i="20"/>
  <c r="P21" i="20" s="1"/>
  <c r="P20" i="20" l="1"/>
  <c r="K31" i="21" l="1"/>
  <c r="K30" i="21"/>
  <c r="K29" i="21"/>
  <c r="K28" i="21"/>
  <c r="K27" i="21"/>
  <c r="K26" i="21"/>
  <c r="K25" i="21"/>
  <c r="K24" i="21"/>
  <c r="K23" i="21"/>
  <c r="O12" i="21"/>
  <c r="Q18" i="20" l="1"/>
  <c r="Q30" i="20"/>
  <c r="Q24" i="20"/>
  <c r="Q29" i="20"/>
  <c r="Q27" i="20"/>
  <c r="Q28" i="20"/>
  <c r="Q25" i="20"/>
  <c r="Q26" i="20"/>
  <c r="Q19" i="20"/>
  <c r="Q22" i="20"/>
  <c r="Q23" i="20"/>
  <c r="Q20" i="20"/>
  <c r="Q21" i="20"/>
  <c r="Q16" i="20"/>
</calcChain>
</file>

<file path=xl/sharedStrings.xml><?xml version="1.0" encoding="utf-8"?>
<sst xmlns="http://schemas.openxmlformats.org/spreadsheetml/2006/main" count="177" uniqueCount="126">
  <si>
    <t>Código:</t>
  </si>
  <si>
    <t>Versión:</t>
  </si>
  <si>
    <t>Fecha:</t>
  </si>
  <si>
    <t>Página:</t>
  </si>
  <si>
    <t>PROCESO</t>
  </si>
  <si>
    <t>RIESGO</t>
  </si>
  <si>
    <t>1. Responsable</t>
  </si>
  <si>
    <t>3. Propósito</t>
  </si>
  <si>
    <t>4. ¿Cómo se realiza la actividad de control?</t>
  </si>
  <si>
    <t>5. ¿Qué pasa con las observaciones o desviaciones?</t>
  </si>
  <si>
    <t>Auditoría y control</t>
  </si>
  <si>
    <t>Asignado</t>
  </si>
  <si>
    <t>Adecuado</t>
  </si>
  <si>
    <t>Oportuna</t>
  </si>
  <si>
    <t>Prevenir</t>
  </si>
  <si>
    <t>Confiable</t>
  </si>
  <si>
    <t>Se investigan y resuelven oportunamente</t>
  </si>
  <si>
    <t>Completa</t>
  </si>
  <si>
    <t>Fuerte</t>
  </si>
  <si>
    <t>El control se ejecuta de manera consistente por parte del responsable.</t>
  </si>
  <si>
    <t>No</t>
  </si>
  <si>
    <t>PARAMETROS</t>
  </si>
  <si>
    <t>CRITERIOS DE EVALUACIÓN</t>
  </si>
  <si>
    <t>Asignación del responsable</t>
  </si>
  <si>
    <t>Segregación y autoridad del responsable</t>
  </si>
  <si>
    <t>Periodicidad</t>
  </si>
  <si>
    <t>Propósito</t>
  </si>
  <si>
    <t>¿Cómo se realiza la actividad del control?</t>
  </si>
  <si>
    <t>¿Qué pasa con las observaciones o desviaciones?</t>
  </si>
  <si>
    <t>Evidencia de la ejecución del control</t>
  </si>
  <si>
    <t>Atención a la ciudadanía</t>
  </si>
  <si>
    <t>No asignado</t>
  </si>
  <si>
    <t>Inadecuado</t>
  </si>
  <si>
    <t>Inoportuna</t>
  </si>
  <si>
    <t>Detectar</t>
  </si>
  <si>
    <t>No confiable</t>
  </si>
  <si>
    <t>No se investigan y resuelven oportunamente</t>
  </si>
  <si>
    <t>Incompleta</t>
  </si>
  <si>
    <t>Comunicación estratégica</t>
  </si>
  <si>
    <t>No es un control</t>
  </si>
  <si>
    <t>No existe</t>
  </si>
  <si>
    <t>Diseño e innovación de servicios sociales</t>
  </si>
  <si>
    <t>Formulación y articulación de políticas sociales</t>
  </si>
  <si>
    <t xml:space="preserve">Gestión ambiental y documental </t>
  </si>
  <si>
    <t>Gestión contractual</t>
  </si>
  <si>
    <t>Gestión de infraestructura física</t>
  </si>
  <si>
    <t>Gestión de soporte y mantenimiento tecnológico</t>
  </si>
  <si>
    <t>Gestión de talento humano</t>
  </si>
  <si>
    <t>Gestión del conocimiento</t>
  </si>
  <si>
    <t>RANGO DE CALIFICACIÓN DEL DISEÑO</t>
  </si>
  <si>
    <t>RESULTADO - PESO EN LA EVALUACIÓN DEL DISEÑO DEL CONTROL</t>
  </si>
  <si>
    <t>Min</t>
  </si>
  <si>
    <t>Max</t>
  </si>
  <si>
    <t>RESULTADO
- PESO DE LA EJECUCIÓN DEL CONTROL -</t>
  </si>
  <si>
    <t>Gestión del sistema integrado</t>
  </si>
  <si>
    <t>Calificación entre 96 y 100</t>
  </si>
  <si>
    <t>Gestión financiera</t>
  </si>
  <si>
    <t>Moderado</t>
  </si>
  <si>
    <t>Calificación entre 86 y 95</t>
  </si>
  <si>
    <t>El control se ejecuta algunas veces por parte del responsable.</t>
  </si>
  <si>
    <t>Gestión jurídica</t>
  </si>
  <si>
    <t>Débil</t>
  </si>
  <si>
    <t>Calificación entre 0 y 85</t>
  </si>
  <si>
    <t>El control no se ejecuta por parte del responsable.</t>
  </si>
  <si>
    <t>Gestión logística</t>
  </si>
  <si>
    <t>Inspección, vigilancia y control</t>
  </si>
  <si>
    <t>Planeación estratégica</t>
  </si>
  <si>
    <t>ANÁLISIS</t>
  </si>
  <si>
    <t>Prestación de los servicios sociales para la inclusión social</t>
  </si>
  <si>
    <t>PESO DEL DISEÑO DE CADA CONTROL</t>
  </si>
  <si>
    <t>PESO DE LA EJECUCIÓN DE CADA CONTROL</t>
  </si>
  <si>
    <r>
      <t xml:space="preserve">SOLIDEZ INDIVIDUAL DE CADA CONTROL
</t>
    </r>
    <r>
      <rPr>
        <b/>
        <sz val="11"/>
        <color theme="1"/>
        <rFont val="Calibri"/>
        <family val="2"/>
        <scheme val="minor"/>
      </rPr>
      <t>FUERTE: 100
MODERADO: 50
DÉBIL: 0</t>
    </r>
  </si>
  <si>
    <r>
      <t xml:space="preserve">DEBE ESTABLECER ACCIONES PARA FORTALECER EL CONTROL
</t>
    </r>
    <r>
      <rPr>
        <b/>
        <sz val="11"/>
        <color theme="1"/>
        <rFont val="Calibri"/>
        <family val="2"/>
        <scheme val="minor"/>
      </rPr>
      <t>SI / NO</t>
    </r>
  </si>
  <si>
    <t>Tecnologías de la información</t>
  </si>
  <si>
    <t>fuerte:
calificación entre 96 y 100"</t>
  </si>
  <si>
    <t>Fuerte (siempre se ejecuta)</t>
  </si>
  <si>
    <t>fuerte + fuerte = fuerte</t>
  </si>
  <si>
    <t>Moderado (algunas veces)</t>
  </si>
  <si>
    <t>fuerte + moderado = moderado</t>
  </si>
  <si>
    <t>Sí</t>
  </si>
  <si>
    <t>Debil (no se ejecuta)</t>
  </si>
  <si>
    <t>fuerte + débil = débil</t>
  </si>
  <si>
    <t>moderado:
calificación entre 86 y 95</t>
  </si>
  <si>
    <t>moderado + fuerte = moderado</t>
  </si>
  <si>
    <t>moderado + moderado = moderado</t>
  </si>
  <si>
    <t>moderado + débil = débil</t>
  </si>
  <si>
    <t>débil: 
calificación entre 0 y 85</t>
  </si>
  <si>
    <t>débil + fuerte = débil</t>
  </si>
  <si>
    <t>débil + moderado = débil</t>
  </si>
  <si>
    <t>débil + débil = débil</t>
  </si>
  <si>
    <t>CALIFICACIÓN DE LA SOLIDEZ DEL CONJUNTO DE CONTROLES</t>
  </si>
  <si>
    <t>El promedio de la solidez individual de cada control al sumarlos y ponderarlos es igual a 100.</t>
  </si>
  <si>
    <t>El promedio de la solidez individual de cada control
al sumarlos y ponderarlos está entre 50 y 99.</t>
  </si>
  <si>
    <t>El promedio de la solidez individual de cada control
al sumarlos y ponderarlos es menor a 50.</t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</si>
  <si>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La solidez del conjunto de controles se obtiene calculando el promedio aritmético simple de los controles por cada riesgo.</t>
    </r>
  </si>
  <si>
    <t>6. Evidencia y documentación de la ejecución del control</t>
  </si>
  <si>
    <t>2. Periodicidad</t>
  </si>
  <si>
    <r>
      <rPr>
        <b/>
        <sz val="18"/>
        <color theme="1"/>
        <rFont val="Calibri Light"/>
        <family val="2"/>
        <scheme val="major"/>
      </rPr>
      <t>Objetivo:</t>
    </r>
    <r>
      <rPr>
        <sz val="18"/>
        <color theme="1"/>
        <rFont val="Calibri Light"/>
        <family val="2"/>
        <scheme val="major"/>
      </rPr>
      <t xml:space="preserve"> Asegurar que los controles estén funcionando de manera efectiva y cumplan con su propósito de mitigar riesgos y mejorar la eficiencia.
</t>
    </r>
  </si>
  <si>
    <t>A continuación, se presenta la evaluación realizada por la persona responsable del diseño y ejecución de los controles establecidos para la mitigación de los riesgos.</t>
  </si>
  <si>
    <t xml:space="preserve">
FORMATO ANÁLISIS Y EVALUACIÓN DEL DISEÑO DE LOS CONTROLES PARA LA MITIGACIÓN DEL RIESGO</t>
  </si>
  <si>
    <t>a. Fecha de elaboración:</t>
  </si>
  <si>
    <t>e. RIESGO</t>
  </si>
  <si>
    <t>f. CAUSA</t>
  </si>
  <si>
    <t>g. CONTROL</t>
  </si>
  <si>
    <t>h. CRITERIOS DE EVALUACIÓN DEL DISEÑO DEL CONTROL</t>
  </si>
  <si>
    <t>i. RANGO DE CALIFICACIÓN DEL DISEÑO DEL CONTROL</t>
  </si>
  <si>
    <t>l. ¿DEBE ESTABLECER ACCIONES PARA FORTALECER EL CONTROL?</t>
  </si>
  <si>
    <t>m. CALIFICACIÓN DE LA SOLIDEZ DE LOS CONTROLES</t>
  </si>
  <si>
    <t>Criterio1: 
Criterio2:
Criterio3:
Criterio4
Criterio5:
Criterio6:</t>
  </si>
  <si>
    <r>
      <t xml:space="preserve">¿Existe un responsable </t>
    </r>
    <r>
      <rPr>
        <b/>
        <i/>
        <sz val="16"/>
        <rFont val="Calibri Light"/>
        <family val="2"/>
        <scheme val="major"/>
      </rPr>
      <t>asignado</t>
    </r>
    <r>
      <rPr>
        <b/>
        <sz val="16"/>
        <rFont val="Calibri Light"/>
        <family val="2"/>
        <scheme val="major"/>
      </rPr>
      <t xml:space="preserve"> a la ejecución
del control?</t>
    </r>
  </si>
  <si>
    <r>
      <t xml:space="preserve">¿El responsable tiene la </t>
    </r>
    <r>
      <rPr>
        <b/>
        <i/>
        <sz val="16"/>
        <rFont val="Calibri Light"/>
        <family val="2"/>
        <scheme val="major"/>
      </rPr>
      <t>adecuada</t>
    </r>
    <r>
      <rPr>
        <b/>
        <sz val="16"/>
        <rFont val="Calibri Light"/>
        <family val="2"/>
        <scheme val="major"/>
      </rPr>
      <t xml:space="preserve"> autoridad, capacidades necesarias y 
asignación de funciones u obligaciones para la ejecución del control?</t>
    </r>
  </si>
  <si>
    <r>
      <t xml:space="preserve">¿La </t>
    </r>
    <r>
      <rPr>
        <b/>
        <i/>
        <sz val="16"/>
        <rFont val="Calibri Light"/>
        <family val="2"/>
        <scheme val="major"/>
      </rPr>
      <t xml:space="preserve">regularidad </t>
    </r>
    <r>
      <rPr>
        <b/>
        <sz val="16"/>
        <rFont val="Calibri Light"/>
        <family val="2"/>
        <scheme val="major"/>
      </rPr>
      <t>en que se ejecuta el control, ayuda a prevenir la mitigación del riesgo o a detectar su materialización de manera
adecuada?</t>
    </r>
  </si>
  <si>
    <r>
      <t xml:space="preserve">¿La actividad que se desarrolla en el control realmente busca por si sola </t>
    </r>
    <r>
      <rPr>
        <b/>
        <i/>
        <sz val="16"/>
        <rFont val="Calibri Light"/>
        <family val="2"/>
        <scheme val="major"/>
      </rPr>
      <t>prevenir</t>
    </r>
    <r>
      <rPr>
        <b/>
        <sz val="16"/>
        <rFont val="Calibri Light"/>
        <family val="2"/>
        <scheme val="major"/>
      </rPr>
      <t xml:space="preserve"> o </t>
    </r>
    <r>
      <rPr>
        <b/>
        <i/>
        <sz val="16"/>
        <rFont val="Calibri Light"/>
        <family val="2"/>
        <scheme val="major"/>
      </rPr>
      <t>detectar</t>
    </r>
    <r>
      <rPr>
        <b/>
        <sz val="16"/>
        <rFont val="Calibri Light"/>
        <family val="2"/>
        <scheme val="major"/>
      </rPr>
      <t xml:space="preserve"> las causas que pueden dar origen al riesgo?</t>
    </r>
  </si>
  <si>
    <t>o. MEJORAS A LA EJECUCIÓN DEL CONTROL</t>
  </si>
  <si>
    <t>b. Dependencia, proceso u otro:</t>
  </si>
  <si>
    <t>c. Nombre de la persona responsable de la dependencia, proceso u otro :</t>
  </si>
  <si>
    <t>d. Proceso / Objetivo / Meta / Etapa / Otro</t>
  </si>
  <si>
    <t>j. CRITERIOS DE EVALUACIÓN DE LA EJECUCIÓN DEL CONTROL
¿Cómo se está ejecutando el control?</t>
  </si>
  <si>
    <t>n. MEJORAS AL DISEÑO DEL CONTROL</t>
  </si>
  <si>
    <t>RESULTADOS</t>
  </si>
  <si>
    <t>MEJORAS</t>
  </si>
  <si>
    <t>k. RANGO DE CALIFICACIÓN DE LA EJECUCIÓN DEL CONTROL
Rango de calificación de la ejecución</t>
  </si>
  <si>
    <t>HERRAMIENTA PARA EVALUACIÓN DE CONTROLES IDENTIFICADOS EN LA VALORACIÓN DEL RIESGO</t>
  </si>
  <si>
    <t>¿La fuente de información que se utiliza en el desarrollo del control es información confiable que permite mitigar el riesgo?</t>
  </si>
  <si>
    <r>
      <t xml:space="preserve">La documentación y </t>
    </r>
    <r>
      <rPr>
        <b/>
        <i/>
        <sz val="16"/>
        <rFont val="Calibri Light"/>
        <family val="2"/>
        <scheme val="major"/>
      </rPr>
      <t>evidencia</t>
    </r>
    <r>
      <rPr>
        <b/>
        <sz val="16"/>
        <rFont val="Calibri Light"/>
        <family val="2"/>
        <scheme val="major"/>
      </rPr>
      <t xml:space="preserve"> de la ejecución del control, que permita confirmar su ejecución, ¿Se conserva de manera?</t>
    </r>
  </si>
  <si>
    <t>¿Las observaciones, desviaciones o diferencias identificadas como resultados de la ejecución del control, son resueltas de manera oportuna?. Es decir, identifica fallos o debilidades encontradas durante la 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</si>
</sst>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4" tint="-0.249977111117893"/>
      <name val="Calibri Light"/>
      <family val="2"/>
      <scheme val="major"/>
    </font>
    <font>
      <sz val="10"/>
      <color theme="4" tint="-0.249977111117893"/>
      <name val="Calibri Light"/>
      <family val="2"/>
      <scheme val="major"/>
    </font>
    <font>
      <b/>
      <sz val="11"/>
      <color theme="4" tint="-0.249977111117893"/>
      <name val="Calibri Light"/>
      <family val="2"/>
      <scheme val="major"/>
    </font>
    <font>
      <sz val="10"/>
      <color theme="1"/>
      <name val="Arial"/>
      <family val="2"/>
    </font>
    <font>
      <b/>
      <sz val="20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sz val="16"/>
      <name val="Arial"/>
      <family val="2"/>
    </font>
    <font>
      <b/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00519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Continuous" vertical="center" wrapText="1"/>
    </xf>
    <xf numFmtId="0" fontId="0" fillId="0" borderId="2" xfId="0" applyBorder="1" applyAlignment="1">
      <alignment vertical="center"/>
    </xf>
    <xf numFmtId="0" fontId="0" fillId="4" borderId="5" xfId="0" applyFill="1" applyBorder="1" applyAlignment="1">
      <alignment horizontal="centerContinuous"/>
    </xf>
    <xf numFmtId="0" fontId="0" fillId="3" borderId="0" xfId="0" applyFill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vertical="center" wrapText="1"/>
      <protection locked="0"/>
    </xf>
    <xf numFmtId="0" fontId="25" fillId="2" borderId="15" xfId="0" applyFont="1" applyFill="1" applyBorder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horizontal="right" vertical="center" wrapText="1"/>
      <protection locked="0"/>
    </xf>
    <xf numFmtId="0" fontId="26" fillId="6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25" fillId="2" borderId="2" xfId="0" applyFont="1" applyFill="1" applyBorder="1" applyAlignment="1">
      <alignment horizontal="left"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6" fillId="6" borderId="29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 wrapText="1"/>
    </xf>
    <xf numFmtId="0" fontId="26" fillId="6" borderId="31" xfId="1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 applyProtection="1">
      <alignment horizontal="left" vertical="center" wrapText="1"/>
      <protection locked="0"/>
    </xf>
    <xf numFmtId="0" fontId="26" fillId="6" borderId="3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 wrapText="1"/>
    </xf>
    <xf numFmtId="0" fontId="29" fillId="7" borderId="25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29" fillId="7" borderId="30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31" xfId="0" applyFont="1" applyFill="1" applyBorder="1" applyAlignment="1">
      <alignment horizontal="center" vertical="center" wrapText="1"/>
    </xf>
    <xf numFmtId="0" fontId="29" fillId="7" borderId="34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9" xfId="0" applyFont="1" applyFill="1" applyBorder="1" applyAlignment="1">
      <alignment horizontal="center" vertical="center" wrapText="1"/>
    </xf>
    <xf numFmtId="0" fontId="29" fillId="7" borderId="32" xfId="0" applyFont="1" applyFill="1" applyBorder="1" applyAlignment="1">
      <alignment horizontal="center" vertical="center" wrapText="1"/>
    </xf>
    <xf numFmtId="0" fontId="29" fillId="7" borderId="35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6" fillId="6" borderId="36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right" vertical="center" wrapText="1"/>
    </xf>
    <xf numFmtId="0" fontId="20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31" fillId="6" borderId="22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4">
    <cellStyle name="Hipervínculo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CCCCCC"/>
      <color rgb="FF005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152400</xdr:rowOff>
    </xdr:from>
    <xdr:to>
      <xdr:col>1</xdr:col>
      <xdr:colOff>1590675</xdr:colOff>
      <xdr:row>4</xdr:row>
      <xdr:rowOff>85725</xdr:rowOff>
    </xdr:to>
    <xdr:pic>
      <xdr:nvPicPr>
        <xdr:cNvPr id="3" name="Imagen 2" descr="C:\Users\LMARTI~1\AppData\Local\Temp\{2F7CF56D-119F-47C9-BAE8-C215AA456E46}.tmp">
          <a:extLst>
            <a:ext uri="{FF2B5EF4-FFF2-40B4-BE49-F238E27FC236}">
              <a16:creationId xmlns:a16="http://schemas.microsoft.com/office/drawing/2014/main" id="{EE0E9E05-C8B6-4039-9CB7-2BA8EB79DB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8600"/>
          <a:ext cx="9620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C%20%20Users%20vchavarriaj%20AppData%20Local%20Microsoft%20Windows%20INetCache%20Content.Outlook%204HMV1ENU%20Reporte%20reuni&#243;n%20PROCI%2030%20abril%20(002)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_controles"/>
      <sheetName val="parametros"/>
      <sheetName val="Anexo"/>
    </sheetNames>
    <sheetDataSet>
      <sheetData sheetId="0" refreshError="1"/>
      <sheetData sheetId="1" refreshError="1">
        <row r="5">
          <cell r="F5" t="str">
            <v>Asignado</v>
          </cell>
        </row>
        <row r="16">
          <cell r="L16" t="str">
            <v>El control se ejecuta de manera consistente por parte del responsable.</v>
          </cell>
          <cell r="M16" t="str">
            <v>Fuerte</v>
          </cell>
        </row>
        <row r="17">
          <cell r="L17" t="str">
            <v>El control se ejecuta algunas veces por parte del responsable.</v>
          </cell>
          <cell r="M17" t="str">
            <v>Moderado</v>
          </cell>
        </row>
        <row r="18">
          <cell r="L18" t="str">
            <v>El control no se ejecuta por parte del responsable.</v>
          </cell>
          <cell r="M18" t="str">
            <v>Débil</v>
          </cell>
        </row>
        <row r="23">
          <cell r="K23" t="str">
            <v>FuerteFuerte</v>
          </cell>
          <cell r="L23">
            <v>100</v>
          </cell>
          <cell r="M23" t="str">
            <v>No</v>
          </cell>
        </row>
        <row r="24">
          <cell r="K24" t="str">
            <v>FuerteModerado</v>
          </cell>
          <cell r="L24">
            <v>100</v>
          </cell>
          <cell r="M24" t="str">
            <v>Sí</v>
          </cell>
        </row>
        <row r="25">
          <cell r="K25" t="str">
            <v>FuerteDébil</v>
          </cell>
          <cell r="L25">
            <v>100</v>
          </cell>
          <cell r="M25" t="str">
            <v>Sí</v>
          </cell>
        </row>
        <row r="26">
          <cell r="K26" t="str">
            <v>ModeradoFuerte</v>
          </cell>
          <cell r="L26">
            <v>50</v>
          </cell>
          <cell r="M26" t="str">
            <v>Sí</v>
          </cell>
        </row>
        <row r="27">
          <cell r="K27" t="str">
            <v>ModeradoModerado</v>
          </cell>
          <cell r="L27">
            <v>50</v>
          </cell>
          <cell r="M27" t="str">
            <v>Sí</v>
          </cell>
        </row>
        <row r="28">
          <cell r="K28" t="str">
            <v>ModeradoDébil</v>
          </cell>
          <cell r="L28">
            <v>50</v>
          </cell>
          <cell r="M28" t="str">
            <v>Sí</v>
          </cell>
        </row>
        <row r="29">
          <cell r="K29" t="str">
            <v>DébilFuerte</v>
          </cell>
          <cell r="L29">
            <v>0</v>
          </cell>
          <cell r="M29" t="str">
            <v>Sí</v>
          </cell>
        </row>
        <row r="30">
          <cell r="K30" t="str">
            <v>DébilModerado</v>
          </cell>
          <cell r="L30">
            <v>0</v>
          </cell>
          <cell r="M30" t="str">
            <v>Sí</v>
          </cell>
        </row>
        <row r="31">
          <cell r="K31" t="str">
            <v>DébilDébil</v>
          </cell>
          <cell r="L31">
            <v>0</v>
          </cell>
          <cell r="M31" t="str">
            <v>Sí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30"/>
  <sheetViews>
    <sheetView tabSelected="1" view="pageBreakPreview" zoomScale="60" zoomScaleNormal="50" zoomScalePageLayoutView="25" workbookViewId="0">
      <selection activeCell="C2" sqref="C2:S5"/>
    </sheetView>
  </sheetViews>
  <sheetFormatPr baseColWidth="10" defaultColWidth="2.85546875" defaultRowHeight="12.75" x14ac:dyDescent="0.2"/>
  <cols>
    <col min="1" max="1" width="1.140625" style="34" customWidth="1"/>
    <col min="2" max="2" width="35.85546875" style="35" customWidth="1"/>
    <col min="3" max="3" width="54.42578125" style="36" customWidth="1"/>
    <col min="4" max="4" width="53.5703125" style="36" customWidth="1"/>
    <col min="5" max="5" width="48.85546875" style="37" customWidth="1"/>
    <col min="6" max="6" width="37.28515625" style="38" customWidth="1"/>
    <col min="7" max="8" width="37.28515625" style="37" customWidth="1"/>
    <col min="9" max="9" width="37.28515625" style="36" customWidth="1"/>
    <col min="10" max="10" width="37.28515625" style="34" customWidth="1"/>
    <col min="11" max="11" width="60.5703125" style="34" customWidth="1"/>
    <col min="12" max="17" width="37.28515625" style="34" customWidth="1"/>
    <col min="18" max="18" width="48.7109375" style="34" customWidth="1"/>
    <col min="19" max="19" width="37.28515625" style="34" customWidth="1"/>
    <col min="20" max="16384" width="2.85546875" style="34"/>
  </cols>
  <sheetData>
    <row r="1" spans="1:19" ht="5.45" customHeight="1" x14ac:dyDescent="0.2"/>
    <row r="2" spans="1:19" ht="25.5" customHeight="1" x14ac:dyDescent="0.2">
      <c r="B2" s="84"/>
      <c r="C2" s="75" t="s">
        <v>122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19" ht="25.5" customHeight="1" x14ac:dyDescent="0.2">
      <c r="B3" s="85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/>
    </row>
    <row r="4" spans="1:19" ht="29.25" customHeight="1" x14ac:dyDescent="0.2">
      <c r="B4" s="85"/>
      <c r="C4" s="78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</row>
    <row r="5" spans="1:19" ht="25.5" customHeight="1" x14ac:dyDescent="0.2">
      <c r="B5" s="86"/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</row>
    <row r="6" spans="1:19" ht="12" customHeight="1" x14ac:dyDescent="0.2">
      <c r="B6" s="34"/>
      <c r="C6" s="39"/>
      <c r="D6" s="39"/>
      <c r="E6" s="39"/>
      <c r="F6" s="39"/>
      <c r="G6" s="39"/>
      <c r="H6" s="39"/>
    </row>
    <row r="7" spans="1:19" ht="52.5" customHeight="1" x14ac:dyDescent="0.35">
      <c r="B7" s="109" t="s">
        <v>97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s="47" customFormat="1" ht="40.5" customHeight="1" x14ac:dyDescent="0.2">
      <c r="B8" s="110" t="s">
        <v>98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spans="1:19" x14ac:dyDescent="0.2">
      <c r="B9" s="40"/>
      <c r="C9" s="41"/>
      <c r="D9" s="41"/>
      <c r="H9" s="42"/>
    </row>
    <row r="10" spans="1:19" ht="57" customHeight="1" x14ac:dyDescent="0.2">
      <c r="A10" s="43"/>
      <c r="B10" s="61" t="s">
        <v>100</v>
      </c>
      <c r="C10" s="49"/>
      <c r="D10" s="61" t="s">
        <v>114</v>
      </c>
      <c r="E10" s="48"/>
      <c r="F10" s="108" t="s">
        <v>115</v>
      </c>
      <c r="G10" s="108"/>
      <c r="H10" s="108"/>
      <c r="I10" s="105"/>
      <c r="J10" s="105"/>
      <c r="K10" s="105"/>
      <c r="L10" s="44"/>
      <c r="M10" s="45"/>
      <c r="N10" s="45"/>
      <c r="O10" s="45"/>
      <c r="P10" s="45"/>
      <c r="Q10" s="45"/>
    </row>
    <row r="11" spans="1:19" x14ac:dyDescent="0.2">
      <c r="B11" s="40"/>
      <c r="C11" s="41"/>
      <c r="D11" s="41"/>
      <c r="H11" s="42"/>
    </row>
    <row r="12" spans="1:19" ht="15.75" thickBot="1" x14ac:dyDescent="0.25">
      <c r="A12" s="43"/>
      <c r="B12" s="40"/>
      <c r="C12" s="41"/>
      <c r="D12" s="41"/>
      <c r="F12" s="87"/>
      <c r="G12" s="87"/>
      <c r="H12" s="87"/>
    </row>
    <row r="13" spans="1:19" ht="64.5" customHeight="1" x14ac:dyDescent="0.2">
      <c r="A13" s="43"/>
      <c r="B13" s="88" t="s">
        <v>116</v>
      </c>
      <c r="C13" s="91" t="s">
        <v>101</v>
      </c>
      <c r="D13" s="94" t="s">
        <v>102</v>
      </c>
      <c r="E13" s="97" t="s">
        <v>103</v>
      </c>
      <c r="F13" s="100" t="s">
        <v>104</v>
      </c>
      <c r="G13" s="101"/>
      <c r="H13" s="101"/>
      <c r="I13" s="101"/>
      <c r="J13" s="101"/>
      <c r="K13" s="101"/>
      <c r="L13" s="102"/>
      <c r="M13" s="116" t="s">
        <v>119</v>
      </c>
      <c r="N13" s="117"/>
      <c r="O13" s="117"/>
      <c r="P13" s="117"/>
      <c r="Q13" s="117"/>
      <c r="R13" s="118"/>
      <c r="S13" s="67" t="s">
        <v>120</v>
      </c>
    </row>
    <row r="14" spans="1:19" ht="70.150000000000006" customHeight="1" x14ac:dyDescent="0.2">
      <c r="A14" s="46"/>
      <c r="B14" s="89"/>
      <c r="C14" s="92"/>
      <c r="D14" s="95"/>
      <c r="E14" s="98"/>
      <c r="F14" s="106" t="s">
        <v>6</v>
      </c>
      <c r="G14" s="107"/>
      <c r="H14" s="62" t="s">
        <v>96</v>
      </c>
      <c r="I14" s="62" t="s">
        <v>7</v>
      </c>
      <c r="J14" s="62" t="s">
        <v>8</v>
      </c>
      <c r="K14" s="62" t="s">
        <v>9</v>
      </c>
      <c r="L14" s="69" t="s">
        <v>95</v>
      </c>
      <c r="M14" s="111" t="s">
        <v>105</v>
      </c>
      <c r="N14" s="103" t="s">
        <v>117</v>
      </c>
      <c r="O14" s="113" t="s">
        <v>121</v>
      </c>
      <c r="P14" s="113" t="s">
        <v>106</v>
      </c>
      <c r="Q14" s="113" t="s">
        <v>107</v>
      </c>
      <c r="R14" s="113" t="s">
        <v>118</v>
      </c>
      <c r="S14" s="114" t="s">
        <v>113</v>
      </c>
    </row>
    <row r="15" spans="1:19" ht="207.95" customHeight="1" thickBot="1" x14ac:dyDescent="0.25">
      <c r="A15" s="46"/>
      <c r="B15" s="90"/>
      <c r="C15" s="93"/>
      <c r="D15" s="96"/>
      <c r="E15" s="99"/>
      <c r="F15" s="74" t="s">
        <v>109</v>
      </c>
      <c r="G15" s="70" t="s">
        <v>110</v>
      </c>
      <c r="H15" s="70" t="s">
        <v>111</v>
      </c>
      <c r="I15" s="71" t="s">
        <v>112</v>
      </c>
      <c r="J15" s="70" t="s">
        <v>123</v>
      </c>
      <c r="K15" s="70" t="s">
        <v>125</v>
      </c>
      <c r="L15" s="72" t="s">
        <v>124</v>
      </c>
      <c r="M15" s="112"/>
      <c r="N15" s="104"/>
      <c r="O15" s="104"/>
      <c r="P15" s="104"/>
      <c r="Q15" s="104"/>
      <c r="R15" s="104"/>
      <c r="S15" s="115"/>
    </row>
    <row r="16" spans="1:19" s="47" customFormat="1" ht="249" customHeight="1" x14ac:dyDescent="0.2">
      <c r="B16" s="60"/>
      <c r="C16" s="59"/>
      <c r="D16" s="73"/>
      <c r="E16" s="57"/>
      <c r="F16" s="68"/>
      <c r="G16" s="68"/>
      <c r="H16" s="68"/>
      <c r="I16" s="68"/>
      <c r="J16" s="68"/>
      <c r="K16" s="68"/>
      <c r="L16" s="68"/>
      <c r="M16" s="63" t="str">
        <f>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")&lt;=parametros!$J$18,parametros!$F$18,
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")&lt;=parametros!$J$17,parametros!$F$17,
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")&lt;=parametros!$J$16,parametros!$F$16," - "
)))</f>
        <v xml:space="preserve"> - </v>
      </c>
      <c r="N16" s="64"/>
      <c r="O16" s="65" t="str">
        <f>_xlfn.IFNA(VLOOKUP(N16,[1]parametros!$L$16:$M$18,2,FALSE)," - ")</f>
        <v xml:space="preserve"> - </v>
      </c>
      <c r="P16" s="65" t="str">
        <f>_xlfn.IFNA(VLOOKUP(CONCATENATE(M16,O16),[1]parametros!K$23:M$31,3,FALSE)," - ")</f>
        <v xml:space="preserve"> - </v>
      </c>
      <c r="Q16" s="63" t="str">
        <f>_xlfn.IFNA(VLOOKUP(CONCATENATE(M16,O16),parametros!$K$23:$L$31,2,FALSE)," - ")</f>
        <v xml:space="preserve"> - </v>
      </c>
      <c r="R16" s="66" t="s">
        <v>108</v>
      </c>
      <c r="S16" s="66"/>
    </row>
    <row r="17" spans="2:19" s="47" customFormat="1" ht="249" customHeight="1" x14ac:dyDescent="0.2">
      <c r="B17" s="60"/>
      <c r="C17" s="59"/>
      <c r="D17" s="58"/>
      <c r="E17" s="52"/>
      <c r="F17" s="51"/>
      <c r="G17" s="51"/>
      <c r="H17" s="51"/>
      <c r="I17" s="51"/>
      <c r="J17" s="51"/>
      <c r="K17" s="51"/>
      <c r="L17" s="51"/>
      <c r="M17" s="63" t="str">
        <f>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")&lt;=parametros!$J$18,parametros!$F$18,
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")&lt;=parametros!$J$17,parametros!$F$17,
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")&lt;=parametros!$J$16,parametros!$F$16," - "
)))</f>
        <v xml:space="preserve"> - </v>
      </c>
      <c r="N17" s="54"/>
      <c r="O17" s="65" t="str">
        <f>_xlfn.IFNA(VLOOKUP(N17,[1]parametros!$L$16:$M$18,2,FALSE)," - ")</f>
        <v xml:space="preserve"> - </v>
      </c>
      <c r="P17" s="65" t="str">
        <f>_xlfn.IFNA(VLOOKUP(CONCATENATE(M17,O17),[1]parametros!K$23:M$31,3,FALSE)," - ")</f>
        <v xml:space="preserve"> - </v>
      </c>
      <c r="Q17" s="63" t="str">
        <f>_xlfn.IFNA(VLOOKUP(CONCATENATE(M17,O17),parametros!$K$23:$L$31,2,FALSE)," - ")</f>
        <v xml:space="preserve"> - </v>
      </c>
      <c r="R17" s="66" t="s">
        <v>108</v>
      </c>
      <c r="S17" s="50"/>
    </row>
    <row r="18" spans="2:19" s="47" customFormat="1" ht="249" customHeight="1" x14ac:dyDescent="0.2">
      <c r="B18" s="60"/>
      <c r="C18" s="59"/>
      <c r="D18" s="56"/>
      <c r="E18" s="52"/>
      <c r="F18" s="51"/>
      <c r="G18" s="51"/>
      <c r="H18" s="51"/>
      <c r="I18" s="51"/>
      <c r="J18" s="51"/>
      <c r="K18" s="51"/>
      <c r="L18" s="51"/>
      <c r="M18" s="53" t="str">
        <f>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")&lt;=parametros!$J$18,parametros!$F$18,
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")&lt;=parametros!$J$17,parametros!$F$17,
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")&lt;=parametros!$J$16,parametros!$F$16," - "
)))</f>
        <v xml:space="preserve"> - </v>
      </c>
      <c r="N18" s="54"/>
      <c r="O18" s="55" t="str">
        <f>_xlfn.IFNA(VLOOKUP(N18,[1]parametros!$L$16:$M$18,2,FALSE)," - ")</f>
        <v xml:space="preserve"> - </v>
      </c>
      <c r="P18" s="55" t="str">
        <f>_xlfn.IFNA(VLOOKUP(CONCATENATE(M18,O18),[1]parametros!K$23:M$31,3,FALSE)," - ")</f>
        <v xml:space="preserve"> - </v>
      </c>
      <c r="Q18" s="53" t="str">
        <f>_xlfn.IFNA(VLOOKUP(CONCATENATE(M18,O18),parametros!$K$23:$L$31,2,FALSE)," - ")</f>
        <v xml:space="preserve"> - </v>
      </c>
      <c r="R18" s="50" t="s">
        <v>108</v>
      </c>
      <c r="S18" s="50"/>
    </row>
    <row r="19" spans="2:19" s="47" customFormat="1" ht="249" customHeight="1" x14ac:dyDescent="0.2">
      <c r="B19" s="60"/>
      <c r="C19" s="59"/>
      <c r="D19" s="56"/>
      <c r="E19" s="52"/>
      <c r="F19" s="51"/>
      <c r="G19" s="51"/>
      <c r="H19" s="51"/>
      <c r="I19" s="51"/>
      <c r="J19" s="51"/>
      <c r="K19" s="51"/>
      <c r="L19" s="51"/>
      <c r="M19" s="53" t="str">
        <f>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")&lt;=parametros!$J$18,parametros!$F$18,
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")&lt;=parametros!$J$17,parametros!$F$17,
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")&lt;=parametros!$J$16,parametros!$F$16," - "
)))</f>
        <v xml:space="preserve"> - </v>
      </c>
      <c r="N19" s="54"/>
      <c r="O19" s="55" t="str">
        <f>_xlfn.IFNA(VLOOKUP(N19,[1]parametros!$L$16:$M$18,2,FALSE)," - ")</f>
        <v xml:space="preserve"> - </v>
      </c>
      <c r="P19" s="55" t="str">
        <f>_xlfn.IFNA(VLOOKUP(CONCATENATE(M19,O19),[1]parametros!K$23:M$31,3,FALSE)," - ")</f>
        <v xml:space="preserve"> - </v>
      </c>
      <c r="Q19" s="53" t="str">
        <f>_xlfn.IFNA(VLOOKUP(CONCATENATE(M19,O19),parametros!$K$23:$L$31,2,FALSE)," - ")</f>
        <v xml:space="preserve"> - </v>
      </c>
      <c r="R19" s="50" t="s">
        <v>108</v>
      </c>
      <c r="S19" s="50"/>
    </row>
    <row r="20" spans="2:19" s="47" customFormat="1" ht="249" customHeight="1" x14ac:dyDescent="0.2">
      <c r="B20" s="57"/>
      <c r="C20" s="57"/>
      <c r="D20" s="57"/>
      <c r="E20" s="52"/>
      <c r="F20" s="51"/>
      <c r="G20" s="51"/>
      <c r="H20" s="51"/>
      <c r="I20" s="51"/>
      <c r="J20" s="51"/>
      <c r="K20" s="51"/>
      <c r="L20" s="51"/>
      <c r="M20" s="53" t="str">
        <f>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")&lt;=parametros!$J$18,parametros!$F$18,
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")&lt;=parametros!$J$17,parametros!$F$17,
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")&lt;=parametros!$J$16,parametros!$F$16," - "
)))</f>
        <v xml:space="preserve"> - </v>
      </c>
      <c r="N20" s="54"/>
      <c r="O20" s="55" t="str">
        <f>_xlfn.IFNA(VLOOKUP(N20,[1]parametros!$L$16:$M$18,2,FALSE)," - ")</f>
        <v xml:space="preserve"> - </v>
      </c>
      <c r="P20" s="55" t="str">
        <f>_xlfn.IFNA(VLOOKUP(CONCATENATE(M20,O20),[1]parametros!K$23:M$31,3,FALSE)," - ")</f>
        <v xml:space="preserve"> - </v>
      </c>
      <c r="Q20" s="53" t="str">
        <f>_xlfn.IFNA(VLOOKUP(CONCATENATE(M20,O20),parametros!$K$23:$L$31,2,FALSE)," - ")</f>
        <v xml:space="preserve"> - </v>
      </c>
      <c r="R20" s="50" t="s">
        <v>108</v>
      </c>
      <c r="S20" s="50"/>
    </row>
    <row r="21" spans="2:19" s="47" customFormat="1" ht="249" customHeight="1" x14ac:dyDescent="0.2">
      <c r="B21" s="56"/>
      <c r="C21" s="56"/>
      <c r="D21" s="57"/>
      <c r="E21" s="52"/>
      <c r="F21" s="51"/>
      <c r="G21" s="51"/>
      <c r="H21" s="51"/>
      <c r="I21" s="51"/>
      <c r="J21" s="51"/>
      <c r="K21" s="51"/>
      <c r="L21" s="51"/>
      <c r="M21" s="53" t="str">
        <f>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")&lt;=parametros!$J$18,parametros!$F$18,
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")&lt;=parametros!$J$17,parametros!$F$17,
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")&lt;=parametros!$J$16,parametros!$F$16," - "
)))</f>
        <v xml:space="preserve"> - </v>
      </c>
      <c r="N21" s="54"/>
      <c r="O21" s="55" t="str">
        <f>_xlfn.IFNA(VLOOKUP(N21,[1]parametros!$L$16:$M$18,2,FALSE)," - ")</f>
        <v xml:space="preserve"> - </v>
      </c>
      <c r="P21" s="55" t="str">
        <f>_xlfn.IFNA(VLOOKUP(CONCATENATE(M21,O21),[1]parametros!K$23:M$31,3,FALSE)," - ")</f>
        <v xml:space="preserve"> - </v>
      </c>
      <c r="Q21" s="53" t="str">
        <f>_xlfn.IFNA(VLOOKUP(CONCATENATE(M21,O21),parametros!$K$23:$L$31,2,FALSE)," - ")</f>
        <v xml:space="preserve"> - </v>
      </c>
      <c r="R21" s="50" t="s">
        <v>108</v>
      </c>
      <c r="S21" s="50"/>
    </row>
    <row r="22" spans="2:19" s="47" customFormat="1" ht="249" customHeight="1" x14ac:dyDescent="0.2">
      <c r="B22" s="59"/>
      <c r="C22" s="59"/>
      <c r="D22" s="57"/>
      <c r="E22" s="52"/>
      <c r="F22" s="51"/>
      <c r="G22" s="51"/>
      <c r="H22" s="51"/>
      <c r="I22" s="51"/>
      <c r="J22" s="51"/>
      <c r="K22" s="51"/>
      <c r="L22" s="51"/>
      <c r="M22" s="53" t="str">
        <f>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")&lt;=parametros!$J$18,parametros!$F$18,
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")&lt;=parametros!$J$17,parametros!$F$17,
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")&lt;=parametros!$J$16,parametros!$F$16," - "
)))</f>
        <v xml:space="preserve"> - </v>
      </c>
      <c r="N22" s="54"/>
      <c r="O22" s="55" t="str">
        <f>_xlfn.IFNA(VLOOKUP(N22,[1]parametros!$L$16:$M$18,2,FALSE)," - ")</f>
        <v xml:space="preserve"> - </v>
      </c>
      <c r="P22" s="55" t="str">
        <f>_xlfn.IFNA(VLOOKUP(CONCATENATE(M22,O22),[1]parametros!K$23:M$31,3,FALSE)," - ")</f>
        <v xml:space="preserve"> - </v>
      </c>
      <c r="Q22" s="53" t="str">
        <f>_xlfn.IFNA(VLOOKUP(CONCATENATE(M22,O22),parametros!$K$23:$L$31,2,FALSE)," - ")</f>
        <v xml:space="preserve"> - </v>
      </c>
      <c r="R22" s="50" t="s">
        <v>108</v>
      </c>
      <c r="S22" s="50"/>
    </row>
    <row r="23" spans="2:19" s="47" customFormat="1" ht="249" customHeight="1" x14ac:dyDescent="0.2">
      <c r="B23" s="57"/>
      <c r="C23" s="57"/>
      <c r="D23" s="57"/>
      <c r="E23" s="52"/>
      <c r="F23" s="51"/>
      <c r="G23" s="51"/>
      <c r="H23" s="51"/>
      <c r="I23" s="51"/>
      <c r="J23" s="51"/>
      <c r="K23" s="51"/>
      <c r="L23" s="51"/>
      <c r="M23" s="53" t="str">
        <f>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")&lt;=parametros!$J$18,parametros!$F$18,
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")&lt;=parametros!$J$17,parametros!$F$17,
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")&lt;=parametros!$J$16,parametros!$F$16," - "
)))</f>
        <v xml:space="preserve"> - </v>
      </c>
      <c r="N23" s="54"/>
      <c r="O23" s="55" t="str">
        <f>_xlfn.IFNA(VLOOKUP(N23,[1]parametros!$L$16:$M$18,2,FALSE)," - ")</f>
        <v xml:space="preserve"> - </v>
      </c>
      <c r="P23" s="55" t="str">
        <f>_xlfn.IFNA(VLOOKUP(CONCATENATE(M23,O23),[1]parametros!K$23:M$31,3,FALSE)," - ")</f>
        <v xml:space="preserve"> - </v>
      </c>
      <c r="Q23" s="53" t="str">
        <f>_xlfn.IFNA(VLOOKUP(CONCATENATE(M23,O23),parametros!$K$23:$L$31,2,FALSE)," - ")</f>
        <v xml:space="preserve"> - </v>
      </c>
      <c r="R23" s="50" t="s">
        <v>108</v>
      </c>
      <c r="S23" s="50"/>
    </row>
    <row r="24" spans="2:19" ht="184.5" customHeight="1" x14ac:dyDescent="0.2">
      <c r="B24" s="57"/>
      <c r="C24" s="57"/>
      <c r="D24" s="57"/>
      <c r="E24" s="52"/>
      <c r="F24" s="51"/>
      <c r="G24" s="51"/>
      <c r="H24" s="51"/>
      <c r="I24" s="51"/>
      <c r="J24" s="51"/>
      <c r="K24" s="51"/>
      <c r="L24" s="51"/>
      <c r="M24" s="53" t="str">
        <f>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")&lt;=parametros!$J$18,parametros!$F$18,
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")&lt;=parametros!$J$17,parametros!$F$17,
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")&lt;=parametros!$J$16,parametros!$F$16," - "
)))</f>
        <v xml:space="preserve"> - </v>
      </c>
      <c r="N24" s="54"/>
      <c r="O24" s="55" t="str">
        <f>_xlfn.IFNA(VLOOKUP(N24,[1]parametros!$L$16:$M$18,2,FALSE)," - ")</f>
        <v xml:space="preserve"> - </v>
      </c>
      <c r="P24" s="55" t="str">
        <f>_xlfn.IFNA(VLOOKUP(CONCATENATE(M24,O24),[1]parametros!K$23:M$31,3,FALSE)," - ")</f>
        <v xml:space="preserve"> - </v>
      </c>
      <c r="Q24" s="53" t="str">
        <f>_xlfn.IFNA(VLOOKUP(CONCATENATE(M24,O24),parametros!$K$23:$L$31,2,FALSE)," - ")</f>
        <v xml:space="preserve"> - </v>
      </c>
      <c r="R24" s="50" t="s">
        <v>108</v>
      </c>
      <c r="S24" s="50"/>
    </row>
    <row r="25" spans="2:19" ht="222" customHeight="1" x14ac:dyDescent="0.2">
      <c r="B25" s="57"/>
      <c r="C25" s="57"/>
      <c r="D25" s="57"/>
      <c r="E25" s="52"/>
      <c r="F25" s="51"/>
      <c r="G25" s="51"/>
      <c r="H25" s="51"/>
      <c r="I25" s="51"/>
      <c r="J25" s="51"/>
      <c r="K25" s="51"/>
      <c r="L25" s="51"/>
      <c r="M25" s="53" t="str">
        <f>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")&lt;=parametros!$J$18,parametros!$F$18,
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")&lt;=parametros!$J$17,parametros!$F$17,
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")&lt;=parametros!$J$16,parametros!$F$16," - "
)))</f>
        <v xml:space="preserve"> - </v>
      </c>
      <c r="N25" s="54"/>
      <c r="O25" s="55" t="str">
        <f>_xlfn.IFNA(VLOOKUP(N25,[1]parametros!$L$16:$M$18,2,FALSE)," - ")</f>
        <v xml:space="preserve"> - </v>
      </c>
      <c r="P25" s="55" t="str">
        <f>_xlfn.IFNA(VLOOKUP(CONCATENATE(M25,O25),[1]parametros!K$23:M$31,3,FALSE)," - ")</f>
        <v xml:space="preserve"> - </v>
      </c>
      <c r="Q25" s="53" t="str">
        <f>_xlfn.IFNA(VLOOKUP(CONCATENATE(M25,O25),parametros!$K$23:$L$31,2,FALSE)," - ")</f>
        <v xml:space="preserve"> - </v>
      </c>
      <c r="R25" s="50" t="s">
        <v>108</v>
      </c>
      <c r="S25" s="50"/>
    </row>
    <row r="26" spans="2:19" ht="222" customHeight="1" x14ac:dyDescent="0.2">
      <c r="B26" s="57"/>
      <c r="C26" s="57"/>
      <c r="D26" s="57"/>
      <c r="E26" s="52"/>
      <c r="F26" s="51"/>
      <c r="G26" s="51"/>
      <c r="H26" s="51"/>
      <c r="I26" s="51"/>
      <c r="J26" s="51"/>
      <c r="K26" s="51"/>
      <c r="L26" s="51"/>
      <c r="M26" s="53" t="str">
        <f>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")&lt;=parametros!$J$18,parametros!$F$18,
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")&lt;=parametros!$J$17,parametros!$F$17,
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")&lt;=parametros!$J$16,parametros!$F$16," - "
)))</f>
        <v xml:space="preserve"> - </v>
      </c>
      <c r="N26" s="54"/>
      <c r="O26" s="55" t="str">
        <f>_xlfn.IFNA(VLOOKUP(N26,[1]parametros!$L$16:$M$18,2,FALSE)," - ")</f>
        <v xml:space="preserve"> - </v>
      </c>
      <c r="P26" s="55" t="str">
        <f>_xlfn.IFNA(VLOOKUP(CONCATENATE(M26,O26),[1]parametros!K$23:M$31,3,FALSE)," - ")</f>
        <v xml:space="preserve"> - </v>
      </c>
      <c r="Q26" s="53" t="str">
        <f>_xlfn.IFNA(VLOOKUP(CONCATENATE(M26,O26),parametros!$K$23:$L$31,2,FALSE)," - ")</f>
        <v xml:space="preserve"> - </v>
      </c>
      <c r="R26" s="50" t="s">
        <v>108</v>
      </c>
      <c r="S26" s="50"/>
    </row>
    <row r="27" spans="2:19" ht="222" customHeight="1" x14ac:dyDescent="0.2">
      <c r="B27" s="57"/>
      <c r="C27" s="57"/>
      <c r="D27" s="57"/>
      <c r="E27" s="52"/>
      <c r="F27" s="51"/>
      <c r="G27" s="51"/>
      <c r="H27" s="51"/>
      <c r="I27" s="51"/>
      <c r="J27" s="51"/>
      <c r="K27" s="51"/>
      <c r="L27" s="51"/>
      <c r="M27" s="53" t="str">
        <f>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")&lt;=parametros!$J$18,parametros!$F$18,
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")&lt;=parametros!$J$17,parametros!$F$17,
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")&lt;=parametros!$J$16,parametros!$F$16," - "
)))</f>
        <v xml:space="preserve"> - </v>
      </c>
      <c r="N27" s="54"/>
      <c r="O27" s="55" t="str">
        <f>_xlfn.IFNA(VLOOKUP(N27,[1]parametros!$L$16:$M$18,2,FALSE)," - ")</f>
        <v xml:space="preserve"> - </v>
      </c>
      <c r="P27" s="55" t="str">
        <f>_xlfn.IFNA(VLOOKUP(CONCATENATE(M27,O27),[1]parametros!K$23:M$31,3,FALSE)," - ")</f>
        <v xml:space="preserve"> - </v>
      </c>
      <c r="Q27" s="53" t="str">
        <f>_xlfn.IFNA(VLOOKUP(CONCATENATE(M27,O27),parametros!$K$23:$L$31,2,FALSE)," - ")</f>
        <v xml:space="preserve"> - </v>
      </c>
      <c r="R27" s="50" t="s">
        <v>108</v>
      </c>
      <c r="S27" s="50"/>
    </row>
    <row r="28" spans="2:19" ht="222" customHeight="1" x14ac:dyDescent="0.2">
      <c r="B28" s="57"/>
      <c r="C28" s="57"/>
      <c r="D28" s="57"/>
      <c r="E28" s="52"/>
      <c r="F28" s="51"/>
      <c r="G28" s="51"/>
      <c r="H28" s="51"/>
      <c r="I28" s="51"/>
      <c r="J28" s="51"/>
      <c r="K28" s="51"/>
      <c r="L28" s="51"/>
      <c r="M28" s="53" t="str">
        <f>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")&lt;=parametros!$J$18,parametros!$F$18,
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")&lt;=parametros!$J$17,parametros!$F$17,
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")&lt;=parametros!$J$16,parametros!$F$16," - "
)))</f>
        <v xml:space="preserve"> - </v>
      </c>
      <c r="N28" s="54"/>
      <c r="O28" s="55" t="str">
        <f>_xlfn.IFNA(VLOOKUP(N28,[1]parametros!$L$16:$M$18,2,FALSE)," - ")</f>
        <v xml:space="preserve"> - </v>
      </c>
      <c r="P28" s="55" t="str">
        <f>_xlfn.IFNA(VLOOKUP(CONCATENATE(M28,O28),[1]parametros!K$23:M$31,3,FALSE)," - ")</f>
        <v xml:space="preserve"> - </v>
      </c>
      <c r="Q28" s="53" t="str">
        <f>_xlfn.IFNA(VLOOKUP(CONCATENATE(M28,O28),parametros!$K$23:$L$31,2,FALSE)," - ")</f>
        <v xml:space="preserve"> - </v>
      </c>
      <c r="R28" s="50" t="s">
        <v>108</v>
      </c>
      <c r="S28" s="50"/>
    </row>
    <row r="29" spans="2:19" ht="222" customHeight="1" x14ac:dyDescent="0.2">
      <c r="B29" s="57"/>
      <c r="C29" s="57"/>
      <c r="D29" s="57"/>
      <c r="E29" s="52"/>
      <c r="F29" s="51"/>
      <c r="G29" s="51"/>
      <c r="H29" s="51"/>
      <c r="I29" s="51"/>
      <c r="J29" s="51"/>
      <c r="K29" s="51"/>
      <c r="L29" s="51"/>
      <c r="M29" s="53" t="str">
        <f>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")&lt;=parametros!$J$18,parametros!$F$18,
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")&lt;=parametros!$J$17,parametros!$F$17,
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")&lt;=parametros!$J$16,parametros!$F$16," - "
)))</f>
        <v xml:space="preserve"> - </v>
      </c>
      <c r="N29" s="54"/>
      <c r="O29" s="55" t="str">
        <f>_xlfn.IFNA(VLOOKUP(N29,[1]parametros!$L$16:$M$18,2,FALSE)," - ")</f>
        <v xml:space="preserve"> - </v>
      </c>
      <c r="P29" s="55" t="str">
        <f>_xlfn.IFNA(VLOOKUP(CONCATENATE(M29,O29),[1]parametros!K$23:M$31,3,FALSE)," - ")</f>
        <v xml:space="preserve"> - </v>
      </c>
      <c r="Q29" s="53" t="str">
        <f>_xlfn.IFNA(VLOOKUP(CONCATENATE(M29,O29),parametros!$K$23:$L$31,2,FALSE)," - ")</f>
        <v xml:space="preserve"> - </v>
      </c>
      <c r="R29" s="50" t="s">
        <v>108</v>
      </c>
      <c r="S29" s="50"/>
    </row>
    <row r="30" spans="2:19" ht="222" customHeight="1" x14ac:dyDescent="0.2">
      <c r="B30" s="57"/>
      <c r="C30" s="57"/>
      <c r="D30" s="57"/>
      <c r="E30" s="52"/>
      <c r="F30" s="51"/>
      <c r="G30" s="51"/>
      <c r="H30" s="51"/>
      <c r="I30" s="51"/>
      <c r="J30" s="51"/>
      <c r="K30" s="51"/>
      <c r="L30" s="51"/>
      <c r="M30" s="53" t="str">
        <f>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")&lt;=parametros!$J$18,parametros!$F$18,
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")&lt;=parametros!$J$17,parametros!$F$17,
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")&lt;=parametros!$J$16,parametros!$F$16," - "
)))</f>
        <v xml:space="preserve"> - </v>
      </c>
      <c r="N30" s="54"/>
      <c r="O30" s="55" t="str">
        <f>_xlfn.IFNA(VLOOKUP(N30,[1]parametros!$L$16:$M$18,2,FALSE)," - ")</f>
        <v xml:space="preserve"> - </v>
      </c>
      <c r="P30" s="55" t="str">
        <f>_xlfn.IFNA(VLOOKUP(CONCATENATE(M30,O30),[1]parametros!K$23:M$31,3,FALSE)," - ")</f>
        <v xml:space="preserve"> - </v>
      </c>
      <c r="Q30" s="53" t="str">
        <f>_xlfn.IFNA(VLOOKUP(CONCATENATE(M30,O30),parametros!$K$23:$L$31,2,FALSE)," - ")</f>
        <v xml:space="preserve"> - </v>
      </c>
      <c r="R30" s="50" t="s">
        <v>108</v>
      </c>
      <c r="S30" s="50"/>
    </row>
  </sheetData>
  <mergeCells count="21">
    <mergeCell ref="Q14:Q15"/>
    <mergeCell ref="R14:R15"/>
    <mergeCell ref="S14:S15"/>
    <mergeCell ref="M13:R13"/>
    <mergeCell ref="O14:O15"/>
    <mergeCell ref="C2:S5"/>
    <mergeCell ref="B2:B5"/>
    <mergeCell ref="F12:H12"/>
    <mergeCell ref="B13:B15"/>
    <mergeCell ref="C13:C15"/>
    <mergeCell ref="D13:D15"/>
    <mergeCell ref="E13:E15"/>
    <mergeCell ref="F13:L13"/>
    <mergeCell ref="N14:N15"/>
    <mergeCell ref="I10:K10"/>
    <mergeCell ref="F14:G14"/>
    <mergeCell ref="F10:H10"/>
    <mergeCell ref="B7:S7"/>
    <mergeCell ref="B8:S8"/>
    <mergeCell ref="M14:M15"/>
    <mergeCell ref="P14:P15"/>
  </mergeCells>
  <dataValidations xWindow="282" yWindow="465" count="12">
    <dataValidation allowBlank="1" showInputMessage="1" showErrorMessage="1" prompt="Indicar el riesgo identificado en la valoración del riesgo aplicada a la meta, proceso u otro." sqref="C13:C15" xr:uid="{00000000-0002-0000-0000-000000000000}"/>
    <dataValidation allowBlank="1" showInputMessage="1" showErrorMessage="1" prompt="Indicar la causa del riesgo identificado en la valoración del riesgo aplicada a la meta, procedimiento u otro." sqref="D13:D15" xr:uid="{00000000-0002-0000-0000-000001000000}"/>
    <dataValidation allowBlank="1" showInputMessage="1" showErrorMessage="1" prompt="Indicar el control registrado en la valoración del riesgo aplicada a la meta, procedimiento u otro." sqref="E13:E15" xr:uid="{00000000-0002-0000-0000-000002000000}"/>
    <dataValidation allowBlank="1" showInputMessage="1" showErrorMessage="1" prompt="Seleccione la respuesta de la lista desplegable." sqref="F15:L15" xr:uid="{00000000-0002-0000-0000-000003000000}"/>
    <dataValidation allowBlank="1" showInputMessage="1" showErrorMessage="1" prompt="Este campo se genera automáticamente._x000a_Corresponde al resultado de la suma de las variables seleccionadas en los criterios de evaluación." sqref="M14" xr:uid="{00000000-0002-0000-0000-000004000000}"/>
    <dataValidation allowBlank="1" showInputMessage="1" showErrorMessage="1" prompt="Son las variables asignadas para evaluar el diseño del control del riesgo." sqref="F13:L13" xr:uid="{00000000-0002-0000-0000-000006000000}"/>
    <dataValidation allowBlank="1" showInputMessage="1" showErrorMessage="1" prompt="Este campo se genera automáticamente._x000a_Si el resultado de las calificaciones del control, o el promedio en el diseño de los controles, está por debajo de 96%, se debe establecer un plan de acción que permita tener un control o controles bien diseñados." sqref="O14" xr:uid="{00000000-0002-0000-0000-000007000000}"/>
    <dataValidation allowBlank="1" showInputMessage="1" showErrorMessage="1" prompt="Este resultado se genera automáticamente al combinar los niveles de calificación del diseño y la ejecución del control._x000a_A partir del resultado, se deberán registrar las acciones en el formato Mapa y plan de tratamiento de riesgos (FOR-GS-004)." sqref="M13" xr:uid="{00000000-0002-0000-0000-000008000000}"/>
    <dataValidation allowBlank="1" showInputMessage="1" showErrorMessage="1" prompt="Registre las conclusiones u observaciones respecto al diseño de la actividad de control de acuerdo con cada uno de los seis criterios revisados, cuando aplique." sqref="R14" xr:uid="{00000000-0002-0000-0000-00000A000000}"/>
    <dataValidation allowBlank="1" showInputMessage="1" showErrorMessage="1" prompt="Registre la meta, procedimiento, u otro al cuál esta asociado el control al que se le realizará el análisis y evaluación. " sqref="B13:B15" xr:uid="{00000000-0002-0000-0000-00000E000000}"/>
    <dataValidation allowBlank="1" showInputMessage="1" showErrorMessage="1" prompt="Este resultado se genera automáticamente al combinar los niveles de calificación del diseño y la ejecución del control._x000a_A partir del resultado, se deberán registrar las acciones requeridas para la mejora del control." sqref="P14:P15" xr:uid="{210EE7EF-8E90-424C-828B-B59C133EEE0A}"/>
    <dataValidation allowBlank="1" showInputMessage="1" showErrorMessage="1" prompt="Registre las conclusiones u observaciones respecto a la ejecución de la actividad de control, a partir de los resultados reportados por el proceso." sqref="S14:S15" xr:uid="{09E9DB26-1A18-4937-B56E-732E39144C13}"/>
  </dataValidations>
  <pageMargins left="0.15748031496062992" right="0.19685039370078741" top="0.39370078740157483" bottom="0.31496062992125984" header="0.31496062992125984" footer="0.23622047244094491"/>
  <pageSetup scale="13" orientation="landscape" horizontalDpi="4294967294" verticalDpi="300" r:id="rId1"/>
  <colBreaks count="1" manualBreakCount="1">
    <brk id="1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282" yWindow="465" count="8">
        <x14:dataValidation type="list" allowBlank="1" showInputMessage="1" showErrorMessage="1" xr:uid="{00000000-0002-0000-0000-000015000000}">
          <x14:formula1>
            <xm:f>parametros!$R$5:$R$7</xm:f>
          </x14:formula1>
          <xm:sqref>L10 L16:L30</xm:sqref>
        </x14:dataValidation>
        <x14:dataValidation type="list" allowBlank="1" showInputMessage="1" showErrorMessage="1" xr:uid="{00000000-0002-0000-0000-00000F000000}">
          <x14:formula1>
            <xm:f>parametros!$F$5:$F$6</xm:f>
          </x14:formula1>
          <xm:sqref>F16:F30</xm:sqref>
        </x14:dataValidation>
        <x14:dataValidation type="list" allowBlank="1" showInputMessage="1" showErrorMessage="1" xr:uid="{00000000-0002-0000-0000-000010000000}">
          <x14:formula1>
            <xm:f>parametros!$H$5:$H$6</xm:f>
          </x14:formula1>
          <xm:sqref>G16:G30</xm:sqref>
        </x14:dataValidation>
        <x14:dataValidation type="list" allowBlank="1" showInputMessage="1" showErrorMessage="1" xr:uid="{00000000-0002-0000-0000-000011000000}">
          <x14:formula1>
            <xm:f>parametros!$J$5:$J$6</xm:f>
          </x14:formula1>
          <xm:sqref>H16:H30</xm:sqref>
        </x14:dataValidation>
        <x14:dataValidation type="list" allowBlank="1" showInputMessage="1" showErrorMessage="1" xr:uid="{00000000-0002-0000-0000-000012000000}">
          <x14:formula1>
            <xm:f>parametros!$L$5:$L$7</xm:f>
          </x14:formula1>
          <xm:sqref>I16:I30</xm:sqref>
        </x14:dataValidation>
        <x14:dataValidation type="list" allowBlank="1" showInputMessage="1" showErrorMessage="1" xr:uid="{00000000-0002-0000-0000-000013000000}">
          <x14:formula1>
            <xm:f>parametros!$N$5:$N$6</xm:f>
          </x14:formula1>
          <xm:sqref>J16:J30</xm:sqref>
        </x14:dataValidation>
        <x14:dataValidation type="list" allowBlank="1" showInputMessage="1" showErrorMessage="1" xr:uid="{00000000-0002-0000-0000-000014000000}">
          <x14:formula1>
            <xm:f>parametros!$P$5:$P$6</xm:f>
          </x14:formula1>
          <xm:sqref>K16:K30</xm:sqref>
        </x14:dataValidation>
        <x14:dataValidation type="list" allowBlank="1" showInputMessage="1" showErrorMessage="1" xr:uid="{00000000-0002-0000-0000-000016000000}">
          <x14:formula1>
            <xm:f>parametros!$L$16:$L$18</xm:f>
          </x14:formula1>
          <xm:sqref>N16:N30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S31"/>
  <sheetViews>
    <sheetView topLeftCell="D1" zoomScale="90" zoomScaleNormal="90" workbookViewId="0">
      <selection activeCell="L31" sqref="L31"/>
    </sheetView>
  </sheetViews>
  <sheetFormatPr baseColWidth="10" defaultColWidth="11.42578125" defaultRowHeight="15" x14ac:dyDescent="0.25"/>
  <cols>
    <col min="2" max="2" width="53.28515625" bestFit="1" customWidth="1"/>
    <col min="6" max="6" width="14.85546875" customWidth="1"/>
    <col min="7" max="7" width="7.85546875" customWidth="1"/>
    <col min="8" max="8" width="30.140625" customWidth="1"/>
    <col min="9" max="9" width="10.42578125" customWidth="1"/>
    <col min="10" max="10" width="31.85546875" customWidth="1"/>
    <col min="11" max="11" width="35.5703125" customWidth="1"/>
    <col min="12" max="12" width="18.42578125" customWidth="1"/>
    <col min="13" max="13" width="24.85546875" customWidth="1"/>
    <col min="14" max="15" width="37" customWidth="1"/>
    <col min="16" max="17" width="25" customWidth="1"/>
    <col min="18" max="18" width="17.7109375" customWidth="1"/>
  </cols>
  <sheetData>
    <row r="2" spans="2:19" x14ac:dyDescent="0.25">
      <c r="B2" s="1" t="s">
        <v>21</v>
      </c>
    </row>
    <row r="3" spans="2:19" x14ac:dyDescent="0.25">
      <c r="F3" s="125" t="s">
        <v>22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19" ht="38.25" x14ac:dyDescent="0.25">
      <c r="B4" s="33" t="s">
        <v>4</v>
      </c>
      <c r="C4" s="2"/>
      <c r="D4" s="13" t="s">
        <v>5</v>
      </c>
      <c r="F4" s="4" t="s">
        <v>23</v>
      </c>
      <c r="G4" s="4"/>
      <c r="H4" s="4" t="s">
        <v>24</v>
      </c>
      <c r="I4" s="4"/>
      <c r="J4" s="5" t="s">
        <v>25</v>
      </c>
      <c r="K4" s="5"/>
      <c r="L4" s="6" t="s">
        <v>26</v>
      </c>
      <c r="M4" s="6"/>
      <c r="N4" s="5" t="s">
        <v>27</v>
      </c>
      <c r="O4" s="5"/>
      <c r="P4" s="5" t="s">
        <v>28</v>
      </c>
      <c r="Q4" s="5"/>
      <c r="R4" s="5" t="s">
        <v>29</v>
      </c>
    </row>
    <row r="5" spans="2:19" ht="30" x14ac:dyDescent="0.25">
      <c r="B5" s="17" t="s">
        <v>30</v>
      </c>
      <c r="F5" s="7" t="s">
        <v>11</v>
      </c>
      <c r="G5" s="14">
        <v>15</v>
      </c>
      <c r="H5" s="7" t="s">
        <v>12</v>
      </c>
      <c r="I5" s="14">
        <v>15</v>
      </c>
      <c r="J5" s="8" t="s">
        <v>13</v>
      </c>
      <c r="K5" s="14">
        <v>15</v>
      </c>
      <c r="L5" s="7" t="s">
        <v>14</v>
      </c>
      <c r="M5" s="14">
        <v>15</v>
      </c>
      <c r="N5" s="9" t="s">
        <v>15</v>
      </c>
      <c r="O5" s="14">
        <v>15</v>
      </c>
      <c r="P5" s="10" t="s">
        <v>16</v>
      </c>
      <c r="Q5" s="14">
        <v>15</v>
      </c>
      <c r="R5" s="7" t="s">
        <v>17</v>
      </c>
      <c r="S5" s="14">
        <v>10</v>
      </c>
    </row>
    <row r="6" spans="2:19" ht="30" x14ac:dyDescent="0.25">
      <c r="B6" s="17" t="s">
        <v>10</v>
      </c>
      <c r="F6" s="7" t="s">
        <v>31</v>
      </c>
      <c r="G6" s="14">
        <v>0</v>
      </c>
      <c r="H6" s="7" t="s">
        <v>32</v>
      </c>
      <c r="I6" s="14">
        <v>0</v>
      </c>
      <c r="J6" s="8" t="s">
        <v>33</v>
      </c>
      <c r="K6" s="14">
        <v>0</v>
      </c>
      <c r="L6" s="7" t="s">
        <v>34</v>
      </c>
      <c r="M6" s="14">
        <v>10</v>
      </c>
      <c r="N6" s="9" t="s">
        <v>35</v>
      </c>
      <c r="O6" s="14">
        <v>0</v>
      </c>
      <c r="P6" s="10" t="s">
        <v>36</v>
      </c>
      <c r="Q6" s="14">
        <v>0</v>
      </c>
      <c r="R6" s="7" t="s">
        <v>37</v>
      </c>
      <c r="S6" s="14">
        <v>5</v>
      </c>
    </row>
    <row r="7" spans="2:19" x14ac:dyDescent="0.25">
      <c r="B7" s="17" t="s">
        <v>38</v>
      </c>
      <c r="F7" s="11"/>
      <c r="G7" s="11"/>
      <c r="H7" s="11"/>
      <c r="I7" s="11"/>
      <c r="J7" s="11"/>
      <c r="K7" s="11"/>
      <c r="L7" s="12" t="s">
        <v>39</v>
      </c>
      <c r="M7" s="14">
        <v>0</v>
      </c>
      <c r="N7" s="11"/>
      <c r="O7" s="11"/>
      <c r="P7" s="11"/>
      <c r="Q7" s="11"/>
      <c r="R7" s="7" t="s">
        <v>40</v>
      </c>
      <c r="S7" s="14">
        <v>0</v>
      </c>
    </row>
    <row r="8" spans="2:19" x14ac:dyDescent="0.25">
      <c r="B8" s="17" t="s">
        <v>41</v>
      </c>
    </row>
    <row r="9" spans="2:19" x14ac:dyDescent="0.25">
      <c r="B9" s="17" t="s">
        <v>42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9" x14ac:dyDescent="0.25">
      <c r="B10" s="17" t="s">
        <v>43</v>
      </c>
      <c r="F10" s="20"/>
      <c r="G10" s="20"/>
      <c r="H10" s="20"/>
      <c r="I10" s="20"/>
      <c r="J10" s="21"/>
      <c r="K10" s="21"/>
      <c r="L10" s="22"/>
      <c r="M10" s="22"/>
      <c r="N10" s="21"/>
      <c r="O10" s="21"/>
      <c r="P10" s="21"/>
      <c r="Q10" s="21"/>
      <c r="R10" s="21"/>
    </row>
    <row r="11" spans="2:19" x14ac:dyDescent="0.25">
      <c r="B11" s="17" t="s">
        <v>44</v>
      </c>
      <c r="G11" s="23"/>
      <c r="I11" s="23"/>
      <c r="K11" s="23"/>
      <c r="M11" s="23"/>
      <c r="O11" s="23"/>
      <c r="Q11" s="23"/>
    </row>
    <row r="12" spans="2:19" x14ac:dyDescent="0.25">
      <c r="B12" s="17" t="s">
        <v>45</v>
      </c>
      <c r="G12" s="23"/>
      <c r="I12" s="23"/>
      <c r="K12" s="23"/>
      <c r="M12" s="23"/>
      <c r="O12" s="23" t="str">
        <f>_xlfn.IFNA(VLOOKUP(N12,parametros!L16:M18,2,FALSE)," - ")</f>
        <v xml:space="preserve"> - </v>
      </c>
      <c r="Q12" s="23"/>
    </row>
    <row r="13" spans="2:19" x14ac:dyDescent="0.25">
      <c r="B13" s="17" t="s">
        <v>46</v>
      </c>
      <c r="F13" s="23"/>
      <c r="G13" s="23"/>
      <c r="H13" s="23"/>
      <c r="I13" s="23"/>
      <c r="J13" s="23"/>
      <c r="K13" s="23"/>
      <c r="M13" s="23"/>
      <c r="N13" s="23"/>
      <c r="O13" s="23"/>
      <c r="P13" s="23"/>
      <c r="Q13" s="23"/>
    </row>
    <row r="14" spans="2:19" x14ac:dyDescent="0.25">
      <c r="B14" s="17" t="s">
        <v>47</v>
      </c>
    </row>
    <row r="15" spans="2:19" ht="60" customHeight="1" x14ac:dyDescent="0.25">
      <c r="B15" s="17" t="s">
        <v>48</v>
      </c>
      <c r="F15" s="15" t="s">
        <v>49</v>
      </c>
      <c r="G15" s="15"/>
      <c r="H15" s="15" t="s">
        <v>50</v>
      </c>
      <c r="I15" s="27" t="s">
        <v>51</v>
      </c>
      <c r="J15" s="27" t="s">
        <v>52</v>
      </c>
      <c r="L15" s="24" t="s">
        <v>53</v>
      </c>
      <c r="M15" s="26"/>
      <c r="O15" s="18"/>
    </row>
    <row r="16" spans="2:19" x14ac:dyDescent="0.25">
      <c r="B16" s="17" t="s">
        <v>54</v>
      </c>
      <c r="F16" s="7" t="s">
        <v>18</v>
      </c>
      <c r="G16" s="7"/>
      <c r="H16" s="3" t="s">
        <v>55</v>
      </c>
      <c r="I16" s="2">
        <v>96</v>
      </c>
      <c r="J16">
        <v>100</v>
      </c>
      <c r="L16" s="25" t="s">
        <v>19</v>
      </c>
      <c r="M16" s="7" t="s">
        <v>18</v>
      </c>
      <c r="O16" s="2"/>
    </row>
    <row r="17" spans="2:15" x14ac:dyDescent="0.25">
      <c r="B17" s="17" t="s">
        <v>56</v>
      </c>
      <c r="F17" s="7" t="s">
        <v>57</v>
      </c>
      <c r="G17" s="7"/>
      <c r="H17" s="3" t="s">
        <v>58</v>
      </c>
      <c r="I17" s="2">
        <v>86</v>
      </c>
      <c r="J17">
        <v>95</v>
      </c>
      <c r="L17" s="3" t="s">
        <v>59</v>
      </c>
      <c r="M17" s="7" t="s">
        <v>57</v>
      </c>
      <c r="O17" s="2"/>
    </row>
    <row r="18" spans="2:15" x14ac:dyDescent="0.25">
      <c r="B18" s="17" t="s">
        <v>60</v>
      </c>
      <c r="F18" s="7" t="s">
        <v>61</v>
      </c>
      <c r="G18" s="7"/>
      <c r="H18" s="3" t="s">
        <v>62</v>
      </c>
      <c r="I18" s="2">
        <v>0</v>
      </c>
      <c r="J18">
        <v>85</v>
      </c>
      <c r="L18" s="3" t="s">
        <v>63</v>
      </c>
      <c r="M18" s="7" t="s">
        <v>61</v>
      </c>
      <c r="O18" s="2"/>
    </row>
    <row r="19" spans="2:15" x14ac:dyDescent="0.25">
      <c r="B19" s="17" t="s">
        <v>64</v>
      </c>
    </row>
    <row r="20" spans="2:15" x14ac:dyDescent="0.25">
      <c r="B20" s="17" t="s">
        <v>65</v>
      </c>
    </row>
    <row r="21" spans="2:15" x14ac:dyDescent="0.25">
      <c r="B21" s="17" t="s">
        <v>66</v>
      </c>
      <c r="F21" s="119" t="s">
        <v>67</v>
      </c>
      <c r="G21" s="120"/>
      <c r="H21" s="120"/>
      <c r="I21" s="120"/>
      <c r="J21" s="120"/>
      <c r="K21" s="120"/>
      <c r="L21" s="121"/>
      <c r="M21" s="13"/>
    </row>
    <row r="22" spans="2:15" ht="75" x14ac:dyDescent="0.25">
      <c r="B22" s="17" t="s">
        <v>68</v>
      </c>
      <c r="F22" s="16" t="s">
        <v>69</v>
      </c>
      <c r="G22" s="16"/>
      <c r="H22" s="16" t="s">
        <v>70</v>
      </c>
      <c r="I22" s="16"/>
      <c r="J22" s="16" t="s">
        <v>71</v>
      </c>
      <c r="K22" s="16"/>
      <c r="L22" s="16"/>
      <c r="M22" s="16" t="s">
        <v>72</v>
      </c>
      <c r="N22" s="19"/>
    </row>
    <row r="23" spans="2:15" ht="15" customHeight="1" x14ac:dyDescent="0.25">
      <c r="B23" s="17" t="s">
        <v>73</v>
      </c>
      <c r="F23" s="122" t="s">
        <v>74</v>
      </c>
      <c r="G23" s="30" t="s">
        <v>18</v>
      </c>
      <c r="H23" s="7" t="s">
        <v>75</v>
      </c>
      <c r="I23" s="30" t="s">
        <v>18</v>
      </c>
      <c r="J23" s="7" t="s">
        <v>76</v>
      </c>
      <c r="K23" s="11" t="str">
        <f>CONCATENATE(G23,I23)</f>
        <v>FuerteFuerte</v>
      </c>
      <c r="L23" s="11">
        <v>100</v>
      </c>
      <c r="M23" s="7" t="s">
        <v>20</v>
      </c>
    </row>
    <row r="24" spans="2:15" x14ac:dyDescent="0.25">
      <c r="F24" s="123"/>
      <c r="G24" s="31" t="s">
        <v>18</v>
      </c>
      <c r="H24" s="7" t="s">
        <v>77</v>
      </c>
      <c r="I24" s="30" t="s">
        <v>57</v>
      </c>
      <c r="J24" s="7" t="s">
        <v>78</v>
      </c>
      <c r="K24" s="11" t="str">
        <f t="shared" ref="K24:K31" si="0">CONCATENATE(G24,I24)</f>
        <v>FuerteModerado</v>
      </c>
      <c r="L24" s="11">
        <v>100</v>
      </c>
      <c r="M24" s="7" t="s">
        <v>79</v>
      </c>
    </row>
    <row r="25" spans="2:15" x14ac:dyDescent="0.25">
      <c r="F25" s="124"/>
      <c r="G25" s="30" t="s">
        <v>18</v>
      </c>
      <c r="H25" s="7" t="s">
        <v>80</v>
      </c>
      <c r="I25" s="30" t="s">
        <v>61</v>
      </c>
      <c r="J25" s="7" t="s">
        <v>81</v>
      </c>
      <c r="K25" s="11" t="str">
        <f t="shared" si="0"/>
        <v>FuerteDébil</v>
      </c>
      <c r="L25" s="11">
        <v>100</v>
      </c>
      <c r="M25" s="7" t="s">
        <v>79</v>
      </c>
    </row>
    <row r="26" spans="2:15" ht="15" customHeight="1" x14ac:dyDescent="0.25">
      <c r="F26" s="122" t="s">
        <v>82</v>
      </c>
      <c r="G26" s="30" t="s">
        <v>57</v>
      </c>
      <c r="H26" s="7" t="s">
        <v>75</v>
      </c>
      <c r="I26" s="30" t="s">
        <v>18</v>
      </c>
      <c r="J26" s="7" t="s">
        <v>83</v>
      </c>
      <c r="K26" s="11" t="str">
        <f t="shared" si="0"/>
        <v>ModeradoFuerte</v>
      </c>
      <c r="L26" s="11">
        <v>50</v>
      </c>
      <c r="M26" s="7" t="s">
        <v>79</v>
      </c>
    </row>
    <row r="27" spans="2:15" ht="30" x14ac:dyDescent="0.25">
      <c r="F27" s="123"/>
      <c r="G27" s="31" t="s">
        <v>57</v>
      </c>
      <c r="H27" s="7" t="s">
        <v>77</v>
      </c>
      <c r="I27" s="30" t="s">
        <v>57</v>
      </c>
      <c r="J27" s="7" t="s">
        <v>84</v>
      </c>
      <c r="K27" s="11" t="str">
        <f t="shared" si="0"/>
        <v>ModeradoModerado</v>
      </c>
      <c r="L27" s="11">
        <v>50</v>
      </c>
      <c r="M27" s="7" t="s">
        <v>79</v>
      </c>
    </row>
    <row r="28" spans="2:15" ht="30" x14ac:dyDescent="0.25">
      <c r="F28" s="124"/>
      <c r="G28" s="32" t="s">
        <v>57</v>
      </c>
      <c r="H28" s="7" t="s">
        <v>80</v>
      </c>
      <c r="I28" s="30" t="s">
        <v>61</v>
      </c>
      <c r="J28" s="7" t="s">
        <v>85</v>
      </c>
      <c r="K28" s="11" t="str">
        <f t="shared" si="0"/>
        <v>ModeradoDébil</v>
      </c>
      <c r="L28" s="11">
        <v>50</v>
      </c>
      <c r="M28" s="7" t="s">
        <v>79</v>
      </c>
    </row>
    <row r="29" spans="2:15" ht="15" customHeight="1" x14ac:dyDescent="0.25">
      <c r="F29" s="122" t="s">
        <v>86</v>
      </c>
      <c r="G29" s="30" t="s">
        <v>61</v>
      </c>
      <c r="H29" s="7" t="s">
        <v>75</v>
      </c>
      <c r="I29" s="30" t="s">
        <v>18</v>
      </c>
      <c r="J29" s="7" t="s">
        <v>87</v>
      </c>
      <c r="K29" s="11" t="str">
        <f t="shared" si="0"/>
        <v>DébilFuerte</v>
      </c>
      <c r="L29" s="11">
        <v>0</v>
      </c>
      <c r="M29" s="7" t="s">
        <v>79</v>
      </c>
    </row>
    <row r="30" spans="2:15" x14ac:dyDescent="0.25">
      <c r="F30" s="123"/>
      <c r="G30" s="31" t="s">
        <v>61</v>
      </c>
      <c r="H30" s="7" t="s">
        <v>77</v>
      </c>
      <c r="I30" s="30" t="s">
        <v>57</v>
      </c>
      <c r="J30" s="7" t="s">
        <v>88</v>
      </c>
      <c r="K30" s="11" t="str">
        <f t="shared" si="0"/>
        <v>DébilModerado</v>
      </c>
      <c r="L30" s="11">
        <v>0</v>
      </c>
      <c r="M30" s="7" t="s">
        <v>79</v>
      </c>
    </row>
    <row r="31" spans="2:15" x14ac:dyDescent="0.25">
      <c r="F31" s="124"/>
      <c r="G31" s="32" t="s">
        <v>61</v>
      </c>
      <c r="H31" s="7" t="s">
        <v>80</v>
      </c>
      <c r="I31" s="30" t="s">
        <v>61</v>
      </c>
      <c r="J31" s="7" t="s">
        <v>89</v>
      </c>
      <c r="K31" s="11" t="str">
        <f t="shared" si="0"/>
        <v>DébilDébil</v>
      </c>
      <c r="L31" s="11">
        <v>0</v>
      </c>
      <c r="M31" s="7" t="s">
        <v>79</v>
      </c>
    </row>
  </sheetData>
  <sheetProtection algorithmName="SHA-512" hashValue="1CxnCam2DlQQFjJNQveM1wKZeDS5XKJqotfqLjJHKjE270Sj7wxewebJKLlDjcn/BcZ0IZOvEEtzyrVF44C+FQ==" saltValue="A7r/hCpU/wsOArCNDDwACg==" spinCount="100000" sheet="1" objects="1" scenarios="1" selectLockedCells="1" selectUnlockedCells="1"/>
  <sortState ref="B5:B23">
    <sortCondition ref="B5"/>
  </sortState>
  <mergeCells count="5">
    <mergeCell ref="F21:L21"/>
    <mergeCell ref="F23:F25"/>
    <mergeCell ref="F26:F28"/>
    <mergeCell ref="F29:F31"/>
    <mergeCell ref="F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13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2.7109375" customWidth="1"/>
    <col min="2" max="2" width="19" customWidth="1"/>
    <col min="3" max="3" width="87.140625" bestFit="1" customWidth="1"/>
    <col min="4" max="4" width="8.5703125" bestFit="1" customWidth="1"/>
    <col min="5" max="6" width="9.28515625" customWidth="1"/>
  </cols>
  <sheetData>
    <row r="1" spans="2:6" ht="11.25" customHeight="1" x14ac:dyDescent="0.25"/>
    <row r="2" spans="2:6" ht="24" customHeight="1" x14ac:dyDescent="0.25">
      <c r="B2" s="126"/>
      <c r="C2" s="129" t="s">
        <v>99</v>
      </c>
      <c r="D2" s="28" t="s">
        <v>0</v>
      </c>
      <c r="E2" s="132"/>
      <c r="F2" s="133"/>
    </row>
    <row r="3" spans="2:6" ht="24" customHeight="1" x14ac:dyDescent="0.25">
      <c r="B3" s="127"/>
      <c r="C3" s="130"/>
      <c r="D3" s="28" t="s">
        <v>1</v>
      </c>
      <c r="E3" s="132"/>
      <c r="F3" s="133"/>
    </row>
    <row r="4" spans="2:6" ht="24" customHeight="1" x14ac:dyDescent="0.25">
      <c r="B4" s="127"/>
      <c r="C4" s="130"/>
      <c r="D4" s="28" t="s">
        <v>2</v>
      </c>
      <c r="E4" s="134"/>
      <c r="F4" s="135"/>
    </row>
    <row r="5" spans="2:6" ht="24" customHeight="1" x14ac:dyDescent="0.25">
      <c r="B5" s="128"/>
      <c r="C5" s="131"/>
      <c r="D5" s="28" t="s">
        <v>3</v>
      </c>
      <c r="E5" s="132"/>
      <c r="F5" s="133"/>
    </row>
    <row r="6" spans="2:6" ht="11.25" customHeight="1" x14ac:dyDescent="0.25"/>
    <row r="7" spans="2:6" ht="24.75" customHeight="1" x14ac:dyDescent="0.25">
      <c r="B7" s="136" t="s">
        <v>90</v>
      </c>
      <c r="C7" s="136"/>
      <c r="D7" s="136"/>
      <c r="E7" s="136"/>
      <c r="F7" s="136"/>
    </row>
    <row r="8" spans="2:6" ht="24.75" customHeight="1" x14ac:dyDescent="0.25">
      <c r="B8" s="29" t="s">
        <v>18</v>
      </c>
      <c r="C8" s="137" t="s">
        <v>91</v>
      </c>
      <c r="D8" s="137"/>
      <c r="E8" s="137"/>
      <c r="F8" s="137"/>
    </row>
    <row r="9" spans="2:6" ht="24.75" customHeight="1" x14ac:dyDescent="0.25">
      <c r="B9" s="33" t="s">
        <v>57</v>
      </c>
      <c r="C9" s="138" t="s">
        <v>92</v>
      </c>
      <c r="D9" s="138"/>
      <c r="E9" s="138"/>
      <c r="F9" s="138"/>
    </row>
    <row r="10" spans="2:6" ht="24.75" customHeight="1" x14ac:dyDescent="0.25">
      <c r="B10" s="29" t="s">
        <v>61</v>
      </c>
      <c r="C10" s="137" t="s">
        <v>93</v>
      </c>
      <c r="D10" s="137"/>
      <c r="E10" s="137"/>
      <c r="F10" s="137"/>
    </row>
    <row r="12" spans="2:6" s="2" customFormat="1" ht="17.25" customHeight="1" x14ac:dyDescent="0.25">
      <c r="B12" s="139" t="s">
        <v>94</v>
      </c>
      <c r="C12" s="139"/>
      <c r="D12" s="139"/>
      <c r="E12" s="139"/>
      <c r="F12" s="139"/>
    </row>
    <row r="13" spans="2:6" s="2" customFormat="1" ht="17.25" customHeight="1" x14ac:dyDescent="0.25">
      <c r="B13" s="139"/>
      <c r="C13" s="139"/>
      <c r="D13" s="139"/>
      <c r="E13" s="139"/>
      <c r="F13" s="139"/>
    </row>
  </sheetData>
  <mergeCells count="11">
    <mergeCell ref="B7:F7"/>
    <mergeCell ref="C8:F8"/>
    <mergeCell ref="C9:F9"/>
    <mergeCell ref="C10:F10"/>
    <mergeCell ref="B12:F13"/>
    <mergeCell ref="B2:B5"/>
    <mergeCell ref="C2:C5"/>
    <mergeCell ref="E2:F2"/>
    <mergeCell ref="E3:F3"/>
    <mergeCell ref="E4:F4"/>
    <mergeCell ref="E5:F5"/>
  </mergeCells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7f44fa-e9fc-4114-a03f-0a8382a609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D366A7119E8147A5DBE478054614DA" ma:contentTypeVersion="18" ma:contentTypeDescription="Crear nuevo documento." ma:contentTypeScope="" ma:versionID="d1d1c84842420d7f34f58610e7cf0a10">
  <xsd:schema xmlns:xsd="http://www.w3.org/2001/XMLSchema" xmlns:xs="http://www.w3.org/2001/XMLSchema" xmlns:p="http://schemas.microsoft.com/office/2006/metadata/properties" xmlns:ns3="d58207c6-a9bc-435b-8448-59c0a8570c3b" xmlns:ns4="1e7f44fa-e9fc-4114-a03f-0a8382a6092c" targetNamespace="http://schemas.microsoft.com/office/2006/metadata/properties" ma:root="true" ma:fieldsID="07cd679a8371fd7ffacc995a63dfe9c2" ns3:_="" ns4:_="">
    <xsd:import namespace="d58207c6-a9bc-435b-8448-59c0a8570c3b"/>
    <xsd:import namespace="1e7f44fa-e9fc-4114-a03f-0a8382a6092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207c6-a9bc-435b-8448-59c0a8570c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f44fa-e9fc-4114-a03f-0a8382a60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8101F-98EB-4EBA-A19D-9A0CD2294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0ECFCF-0BC4-4247-B58A-B71B9C6764A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1e7f44fa-e9fc-4114-a03f-0a8382a6092c"/>
    <ds:schemaRef ds:uri="d58207c6-a9bc-435b-8448-59c0a8570c3b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B423C3-CB80-49EB-A211-98FD26088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8207c6-a9bc-435b-8448-59c0a8570c3b"/>
    <ds:schemaRef ds:uri="1e7f44fa-e9fc-4114-a03f-0a8382a60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Eval_controles</vt:lpstr>
      <vt:lpstr>parametros</vt:lpstr>
      <vt:lpstr>Anexo</vt:lpstr>
      <vt:lpstr>parametros!PROCESO</vt:lpstr>
      <vt:lpstr>Eval_controles!Títulos_a_imprimir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Katherine Vargas Barajas</dc:creator>
  <cp:keywords/>
  <dc:description/>
  <cp:lastModifiedBy>Luz Adriana Martinez Vargas</cp:lastModifiedBy>
  <cp:revision/>
  <dcterms:created xsi:type="dcterms:W3CDTF">2015-05-11T19:50:46Z</dcterms:created>
  <dcterms:modified xsi:type="dcterms:W3CDTF">2026-03-17T21:56:17Z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0x010100E0D366A7119E8147A5DBE478054614DA</vt:lpwstr>
  </property>
</Properties>
</file>